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360" windowHeight="4440" activeTab="0"/>
  </bookViews>
  <sheets>
    <sheet name="BS" sheetId="1" r:id="rId1"/>
    <sheet name="IS" sheetId="2" r:id="rId2"/>
    <sheet name="Equity" sheetId="3" r:id="rId3"/>
    <sheet name="CF" sheetId="4" r:id="rId4"/>
  </sheets>
  <definedNames>
    <definedName name="_xlnm.Print_Area" localSheetId="0">'BS'!$A$2:$F$61</definedName>
    <definedName name="_xlnm.Print_Area" localSheetId="2">'Equity'!$A$1:$F$27</definedName>
    <definedName name="_xlnm.Print_Area" localSheetId="1">'IS'!$A$1:$G$44</definedName>
  </definedNames>
  <calcPr fullCalcOnLoad="1"/>
</workbook>
</file>

<file path=xl/sharedStrings.xml><?xml version="1.0" encoding="utf-8"?>
<sst xmlns="http://schemas.openxmlformats.org/spreadsheetml/2006/main" count="171" uniqueCount="109">
  <si>
    <t>QUARTERLY REPORT</t>
  </si>
  <si>
    <t>(The figures have not been audited.)</t>
  </si>
  <si>
    <t>As at</t>
  </si>
  <si>
    <t>31/3/2003</t>
  </si>
  <si>
    <t>RM'000</t>
  </si>
  <si>
    <t>Property, Plant and Equipment</t>
  </si>
  <si>
    <t>Interest In Associated Companies</t>
  </si>
  <si>
    <t>Other Investments</t>
  </si>
  <si>
    <t>Capital Work-In-Progress</t>
  </si>
  <si>
    <t>Goodwill on Consolidation</t>
  </si>
  <si>
    <t>Current Assets</t>
  </si>
  <si>
    <t>Inventories</t>
  </si>
  <si>
    <t>Receivables, Deposits and Prepayments</t>
  </si>
  <si>
    <t>Cash, Bank Balances and Deposits</t>
  </si>
  <si>
    <t>Current Liabilities</t>
  </si>
  <si>
    <t>Payables, Deposits and Accruals</t>
  </si>
  <si>
    <t>Short Term Borrowings</t>
  </si>
  <si>
    <t>Taxation</t>
  </si>
  <si>
    <t>Capital and Reserves</t>
  </si>
  <si>
    <t>Share Capital</t>
  </si>
  <si>
    <t>Reserves</t>
  </si>
  <si>
    <t>Shareholders' Equity</t>
  </si>
  <si>
    <t>Long Term Liabilities</t>
  </si>
  <si>
    <t>Borrowings</t>
  </si>
  <si>
    <t>Bonds</t>
  </si>
  <si>
    <t>Other deferred liabilities</t>
  </si>
  <si>
    <t>Total Capital Employed</t>
  </si>
  <si>
    <t>Net Tangible Assets Per Share (sen)</t>
  </si>
  <si>
    <t xml:space="preserve">(The Condensed Consolidated Balance Sheets should be read in conjunction with the Annual </t>
  </si>
  <si>
    <t>Current</t>
  </si>
  <si>
    <t>Preceding</t>
  </si>
  <si>
    <t>year</t>
  </si>
  <si>
    <t>ended</t>
  </si>
  <si>
    <t>Revenue</t>
  </si>
  <si>
    <t>Operating expenses</t>
  </si>
  <si>
    <t>Other operating income</t>
  </si>
  <si>
    <t>Finance costs</t>
  </si>
  <si>
    <t>Share of associated results</t>
  </si>
  <si>
    <t>Loss before taxation</t>
  </si>
  <si>
    <t>Loss after taxation before minority interest</t>
  </si>
  <si>
    <t>Minority interest</t>
  </si>
  <si>
    <t>(Loss)/ Earnings per share (sen)</t>
  </si>
  <si>
    <t>Basic</t>
  </si>
  <si>
    <t>Fully diluted</t>
  </si>
  <si>
    <t>N/A</t>
  </si>
  <si>
    <t>Reserve</t>
  </si>
  <si>
    <t>Share</t>
  </si>
  <si>
    <t>Attributable</t>
  </si>
  <si>
    <t>Accumulated</t>
  </si>
  <si>
    <t>capital</t>
  </si>
  <si>
    <t>to Capital</t>
  </si>
  <si>
    <t>to Revenue</t>
  </si>
  <si>
    <t>Losses</t>
  </si>
  <si>
    <t>Total</t>
  </si>
  <si>
    <t>Movement during the year</t>
  </si>
  <si>
    <t>Adjustments for non-cash flow items :-</t>
  </si>
  <si>
    <t>Non-cash items</t>
  </si>
  <si>
    <t>Operating loss before working capital changes</t>
  </si>
  <si>
    <t>Changes in working capital :-</t>
  </si>
  <si>
    <t>Net change in current assets</t>
  </si>
  <si>
    <t>Net change in current liabilities</t>
  </si>
  <si>
    <t>Income tax paid</t>
  </si>
  <si>
    <t>Investing activities</t>
  </si>
  <si>
    <t>Net cash flows used in investing activities</t>
  </si>
  <si>
    <t>Financing activities</t>
  </si>
  <si>
    <t>Drawndown of borrowings</t>
  </si>
  <si>
    <t>Repayment of borrowings</t>
  </si>
  <si>
    <t>Net change in cash &amp; cash equivalents</t>
  </si>
  <si>
    <t xml:space="preserve"> </t>
  </si>
  <si>
    <t>Translation exchange difference</t>
  </si>
  <si>
    <t>Net change in development expenditure</t>
  </si>
  <si>
    <t xml:space="preserve"> to the interim financial statements.)</t>
  </si>
  <si>
    <t>Loss for the period</t>
  </si>
  <si>
    <t>Condensed Consolidated Statement of Changes in Equity</t>
  </si>
  <si>
    <t>Condensed Consolidated Balance Sheets</t>
  </si>
  <si>
    <t>Condensed Consolidated Income Statements</t>
  </si>
  <si>
    <t>Condensed Consolidated Cash Flow Statements</t>
  </si>
  <si>
    <t>31/03/2004</t>
  </si>
  <si>
    <t>Balance at 31/03/2004</t>
  </si>
  <si>
    <t>Purchase of property, plant &amp; equipment</t>
  </si>
  <si>
    <t>Proceed from disposal of property, plant &amp; equipment</t>
  </si>
  <si>
    <t>Minority Interest</t>
  </si>
  <si>
    <t xml:space="preserve"> Financial Report for the year ended 31 March 2004 and the accompanying explanatory notes attached </t>
  </si>
  <si>
    <t>Balance at 01/04/2003</t>
  </si>
  <si>
    <t>Cash &amp; cash equivalents at beginning of the period/ year</t>
  </si>
  <si>
    <t>Cash &amp; cash equivalents at end of the period/year</t>
  </si>
  <si>
    <t>Income tax refunded</t>
  </si>
  <si>
    <t>KARAMBUNAI CORP BHD (6461-P)</t>
  </si>
  <si>
    <t>(Formerly known as FACB Resorts Berhad)</t>
  </si>
  <si>
    <t xml:space="preserve">Net Current  Liabilities </t>
  </si>
  <si>
    <t>Net cash flows generated from operating activities</t>
  </si>
  <si>
    <t>Net cash flows used in financing activities</t>
  </si>
  <si>
    <t xml:space="preserve">(The Condensed Consolidated Income Statements should be read in conjunction with the Annual </t>
  </si>
  <si>
    <t xml:space="preserve">(The Condensed Consolidated Cash Flow Statements should be read in conjunction with the Annual </t>
  </si>
  <si>
    <t>year-to-date</t>
  </si>
  <si>
    <t>Profit / ( Loss) from operations</t>
  </si>
  <si>
    <t>As at 31 December 2004</t>
  </si>
  <si>
    <t>31/12/2004</t>
  </si>
  <si>
    <t>31/12/2003</t>
  </si>
  <si>
    <t>For Third Quarter Ended 31 December  2004</t>
  </si>
  <si>
    <t>For Third Quarter Ended 31 December 2004</t>
  </si>
  <si>
    <t>Balance at 31/12/2004</t>
  </si>
  <si>
    <t>Property Development Expenditure</t>
  </si>
  <si>
    <t>Long Term Investment</t>
  </si>
  <si>
    <t>Current year's</t>
  </si>
  <si>
    <t>Preceeding year's</t>
  </si>
  <si>
    <t xml:space="preserve"> Quarter </t>
  </si>
  <si>
    <t>Movement during the period</t>
  </si>
  <si>
    <t xml:space="preserve">(The Condensed Consolidated Statement of Changes in Equity should be read in conjunction with the Annual 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</si>
</sst>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  <numFmt numFmtId="174" formatCode="0_);\(0\)"/>
    <numFmt numFmtId="175" formatCode="#\(##0.00\);\-#\(##0.00\)"/>
    <numFmt numFmtId="176" formatCode="\(###0\);\(###0\)"/>
  </numFmts>
  <fonts count="1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name val="Tms Rmn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23"/>
      <name val="Times New Roman"/>
      <family val="1"/>
    </font>
    <font>
      <u val="singleAccounting"/>
      <sz val="10"/>
      <name val="Times New Roman"/>
      <family val="1"/>
    </font>
    <font>
      <sz val="10"/>
      <color indexed="56"/>
      <name val="Times New Roman"/>
      <family val="1"/>
    </font>
    <font>
      <b/>
      <u val="single"/>
      <sz val="10"/>
      <name val="Times New Roman"/>
      <family val="1"/>
    </font>
    <font>
      <sz val="10"/>
      <color indexed="55"/>
      <name val="Times New Roman"/>
      <family val="1"/>
    </font>
    <font>
      <b/>
      <sz val="11"/>
      <name val="Times New Roman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37" fontId="4" fillId="0" borderId="0">
      <alignment/>
      <protection/>
    </xf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73" fontId="8" fillId="0" borderId="0" xfId="15" applyNumberFormat="1" applyFont="1" applyAlignment="1">
      <alignment horizontal="center"/>
    </xf>
    <xf numFmtId="173" fontId="8" fillId="0" borderId="1" xfId="15" applyNumberFormat="1" applyFont="1" applyBorder="1" applyAlignment="1" quotePrefix="1">
      <alignment horizontal="center"/>
    </xf>
    <xf numFmtId="173" fontId="8" fillId="0" borderId="0" xfId="15" applyNumberFormat="1" applyFont="1" applyFill="1" applyAlignment="1">
      <alignment horizontal="center"/>
    </xf>
    <xf numFmtId="173" fontId="8" fillId="0" borderId="0" xfId="0" applyNumberFormat="1" applyFont="1" applyAlignment="1">
      <alignment/>
    </xf>
    <xf numFmtId="173" fontId="8" fillId="0" borderId="1" xfId="15" applyNumberFormat="1" applyFont="1" applyFill="1" applyBorder="1" applyAlignment="1">
      <alignment horizontal="center"/>
    </xf>
    <xf numFmtId="173" fontId="8" fillId="0" borderId="2" xfId="15" applyNumberFormat="1" applyFont="1" applyFill="1" applyBorder="1" applyAlignment="1">
      <alignment horizontal="center"/>
    </xf>
    <xf numFmtId="173" fontId="8" fillId="0" borderId="3" xfId="15" applyNumberFormat="1" applyFont="1" applyBorder="1" applyAlignment="1">
      <alignment horizontal="center"/>
    </xf>
    <xf numFmtId="173" fontId="8" fillId="0" borderId="4" xfId="15" applyNumberFormat="1" applyFont="1" applyFill="1" applyBorder="1" applyAlignment="1">
      <alignment horizontal="center"/>
    </xf>
    <xf numFmtId="173" fontId="8" fillId="0" borderId="5" xfId="15" applyNumberFormat="1" applyFont="1" applyBorder="1" applyAlignment="1">
      <alignment horizontal="center"/>
    </xf>
    <xf numFmtId="173" fontId="8" fillId="0" borderId="6" xfId="15" applyNumberFormat="1" applyFont="1" applyFill="1" applyBorder="1" applyAlignment="1">
      <alignment horizontal="center"/>
    </xf>
    <xf numFmtId="173" fontId="8" fillId="0" borderId="7" xfId="15" applyNumberFormat="1" applyFont="1" applyBorder="1" applyAlignment="1">
      <alignment horizontal="center"/>
    </xf>
    <xf numFmtId="173" fontId="8" fillId="0" borderId="0" xfId="0" applyNumberFormat="1" applyFont="1" applyFill="1" applyAlignment="1">
      <alignment/>
    </xf>
    <xf numFmtId="173" fontId="8" fillId="0" borderId="8" xfId="15" applyNumberFormat="1" applyFont="1" applyFill="1" applyBorder="1" applyAlignment="1">
      <alignment horizontal="center"/>
    </xf>
    <xf numFmtId="173" fontId="8" fillId="0" borderId="8" xfId="15" applyNumberFormat="1" applyFont="1" applyBorder="1" applyAlignment="1">
      <alignment horizontal="center"/>
    </xf>
    <xf numFmtId="173" fontId="8" fillId="0" borderId="7" xfId="15" applyNumberFormat="1" applyFont="1" applyFill="1" applyBorder="1" applyAlignment="1">
      <alignment horizontal="center"/>
    </xf>
    <xf numFmtId="173" fontId="8" fillId="0" borderId="0" xfId="15" applyNumberFormat="1" applyFont="1" applyFill="1" applyBorder="1" applyAlignment="1">
      <alignment horizontal="center"/>
    </xf>
    <xf numFmtId="173" fontId="8" fillId="0" borderId="9" xfId="15" applyNumberFormat="1" applyFont="1" applyBorder="1" applyAlignment="1">
      <alignment horizontal="center"/>
    </xf>
    <xf numFmtId="173" fontId="8" fillId="0" borderId="10" xfId="15" applyNumberFormat="1" applyFont="1" applyBorder="1" applyAlignment="1">
      <alignment horizontal="center"/>
    </xf>
    <xf numFmtId="173" fontId="9" fillId="0" borderId="0" xfId="15" applyNumberFormat="1" applyFont="1" applyAlignment="1">
      <alignment horizontal="center"/>
    </xf>
    <xf numFmtId="173" fontId="8" fillId="0" borderId="0" xfId="15" applyNumberFormat="1" applyFont="1" applyAlignment="1">
      <alignment/>
    </xf>
    <xf numFmtId="173" fontId="8" fillId="0" borderId="11" xfId="15" applyNumberFormat="1" applyFont="1" applyBorder="1" applyAlignment="1">
      <alignment horizontal="center"/>
    </xf>
    <xf numFmtId="173" fontId="8" fillId="0" borderId="12" xfId="15" applyNumberFormat="1" applyFont="1" applyBorder="1" applyAlignment="1">
      <alignment horizontal="center"/>
    </xf>
    <xf numFmtId="173" fontId="10" fillId="0" borderId="12" xfId="15" applyNumberFormat="1" applyFont="1" applyBorder="1" applyAlignment="1" quotePrefix="1">
      <alignment horizontal="center"/>
    </xf>
    <xf numFmtId="173" fontId="8" fillId="0" borderId="13" xfId="15" applyNumberFormat="1" applyFont="1" applyBorder="1" applyAlignment="1">
      <alignment horizontal="center"/>
    </xf>
    <xf numFmtId="173" fontId="11" fillId="0" borderId="0" xfId="15" applyNumberFormat="1" applyFont="1" applyAlignment="1">
      <alignment/>
    </xf>
    <xf numFmtId="0" fontId="8" fillId="0" borderId="0" xfId="0" applyFont="1" applyFill="1" applyAlignment="1">
      <alignment/>
    </xf>
    <xf numFmtId="173" fontId="8" fillId="0" borderId="0" xfId="15" applyNumberFormat="1" applyFont="1" applyFill="1" applyAlignment="1">
      <alignment/>
    </xf>
    <xf numFmtId="173" fontId="8" fillId="0" borderId="1" xfId="15" applyNumberFormat="1" applyFont="1" applyBorder="1" applyAlignment="1">
      <alignment/>
    </xf>
    <xf numFmtId="173" fontId="11" fillId="0" borderId="1" xfId="15" applyNumberFormat="1" applyFont="1" applyBorder="1" applyAlignment="1">
      <alignment/>
    </xf>
    <xf numFmtId="173" fontId="8" fillId="0" borderId="8" xfId="15" applyNumberFormat="1" applyFont="1" applyFill="1" applyBorder="1" applyAlignment="1">
      <alignment/>
    </xf>
    <xf numFmtId="171" fontId="8" fillId="0" borderId="0" xfId="15" applyNumberFormat="1" applyFont="1" applyAlignment="1">
      <alignment/>
    </xf>
    <xf numFmtId="173" fontId="8" fillId="0" borderId="10" xfId="15" applyNumberFormat="1" applyFont="1" applyBorder="1" applyAlignment="1">
      <alignment horizontal="right"/>
    </xf>
    <xf numFmtId="0" fontId="7" fillId="0" borderId="0" xfId="0" applyFont="1" applyFill="1" applyAlignment="1">
      <alignment/>
    </xf>
    <xf numFmtId="37" fontId="7" fillId="0" borderId="0" xfId="21" applyFont="1" applyFill="1" applyAlignment="1">
      <alignment horizontal="centerContinuous" vertical="center"/>
      <protection/>
    </xf>
    <xf numFmtId="37" fontId="8" fillId="0" borderId="0" xfId="21" applyFont="1" applyFill="1" applyAlignment="1">
      <alignment vertical="center"/>
      <protection/>
    </xf>
    <xf numFmtId="37" fontId="8" fillId="0" borderId="0" xfId="21" applyFont="1" applyFill="1" applyAlignment="1">
      <alignment horizontal="center" vertical="center"/>
      <protection/>
    </xf>
    <xf numFmtId="174" fontId="8" fillId="0" borderId="0" xfId="21" applyNumberFormat="1" applyFont="1" applyFill="1" applyAlignment="1">
      <alignment horizontal="center" vertical="center"/>
      <protection/>
    </xf>
    <xf numFmtId="37" fontId="12" fillId="0" borderId="0" xfId="21" applyFont="1" applyFill="1" applyAlignment="1">
      <alignment vertical="center"/>
      <protection/>
    </xf>
    <xf numFmtId="37" fontId="8" fillId="0" borderId="1" xfId="21" applyFont="1" applyFill="1" applyBorder="1" applyAlignment="1">
      <alignment horizontal="center" vertical="center"/>
      <protection/>
    </xf>
    <xf numFmtId="37" fontId="8" fillId="0" borderId="0" xfId="21" applyFont="1" applyFill="1" applyBorder="1" applyAlignment="1">
      <alignment horizontal="center" vertical="center"/>
      <protection/>
    </xf>
    <xf numFmtId="37" fontId="12" fillId="0" borderId="0" xfId="21" applyFont="1" applyFill="1" applyAlignment="1" quotePrefix="1">
      <alignment vertical="center"/>
      <protection/>
    </xf>
    <xf numFmtId="173" fontId="8" fillId="0" borderId="0" xfId="21" applyNumberFormat="1" applyFont="1" applyFill="1" applyAlignment="1">
      <alignment horizontal="center" vertical="center"/>
      <protection/>
    </xf>
    <xf numFmtId="173" fontId="8" fillId="0" borderId="0" xfId="21" applyNumberFormat="1" applyFont="1" applyFill="1" applyAlignment="1">
      <alignment vertical="center"/>
      <protection/>
    </xf>
    <xf numFmtId="37" fontId="8" fillId="0" borderId="0" xfId="21" applyFont="1" applyFill="1" applyBorder="1" applyAlignment="1">
      <alignment vertical="center"/>
      <protection/>
    </xf>
    <xf numFmtId="173" fontId="8" fillId="0" borderId="0" xfId="15" applyNumberFormat="1" applyFont="1" applyFill="1" applyBorder="1" applyAlignment="1">
      <alignment vertical="center"/>
    </xf>
    <xf numFmtId="171" fontId="8" fillId="0" borderId="0" xfId="15" applyFont="1" applyFill="1" applyAlignment="1">
      <alignment vertical="center"/>
    </xf>
    <xf numFmtId="173" fontId="8" fillId="0" borderId="0" xfId="15" applyNumberFormat="1" applyFont="1" applyFill="1" applyAlignment="1">
      <alignment vertical="center"/>
    </xf>
    <xf numFmtId="37" fontId="8" fillId="0" borderId="1" xfId="21" applyFont="1" applyFill="1" applyBorder="1" applyAlignment="1">
      <alignment vertical="center"/>
      <protection/>
    </xf>
    <xf numFmtId="173" fontId="8" fillId="0" borderId="1" xfId="15" applyNumberFormat="1" applyFont="1" applyFill="1" applyBorder="1" applyAlignment="1">
      <alignment vertical="center"/>
    </xf>
    <xf numFmtId="37" fontId="8" fillId="0" borderId="0" xfId="21" applyNumberFormat="1" applyFont="1" applyFill="1" applyAlignment="1">
      <alignment vertical="center"/>
      <protection/>
    </xf>
    <xf numFmtId="37" fontId="8" fillId="0" borderId="8" xfId="21" applyFont="1" applyFill="1" applyBorder="1" applyAlignment="1">
      <alignment vertical="center"/>
      <protection/>
    </xf>
    <xf numFmtId="173" fontId="8" fillId="0" borderId="8" xfId="15" applyNumberFormat="1" applyFont="1" applyFill="1" applyBorder="1" applyAlignment="1">
      <alignment vertical="center"/>
    </xf>
    <xf numFmtId="37" fontId="13" fillId="0" borderId="0" xfId="21" applyFont="1" applyFill="1" applyAlignment="1">
      <alignment vertical="center"/>
      <protection/>
    </xf>
    <xf numFmtId="0" fontId="14" fillId="0" borderId="0" xfId="0" applyFont="1" applyAlignment="1">
      <alignment/>
    </xf>
    <xf numFmtId="0" fontId="14" fillId="0" borderId="0" xfId="0" applyFont="1" applyFill="1" applyAlignment="1">
      <alignment/>
    </xf>
    <xf numFmtId="173" fontId="8" fillId="0" borderId="0" xfId="15" applyNumberFormat="1" applyFont="1" applyBorder="1" applyAlignment="1" quotePrefix="1">
      <alignment horizontal="center"/>
    </xf>
    <xf numFmtId="173" fontId="8" fillId="0" borderId="0" xfId="15" applyNumberFormat="1" applyFont="1" applyBorder="1" applyAlignment="1">
      <alignment horizontal="center"/>
    </xf>
    <xf numFmtId="173" fontId="8" fillId="0" borderId="1" xfId="15" applyNumberFormat="1" applyFont="1" applyBorder="1" applyAlignment="1">
      <alignment horizontal="center"/>
    </xf>
    <xf numFmtId="173" fontId="8" fillId="0" borderId="0" xfId="15" applyNumberFormat="1" applyFont="1" applyFill="1" applyBorder="1" applyAlignment="1">
      <alignment/>
    </xf>
    <xf numFmtId="173" fontId="8" fillId="0" borderId="0" xfId="15" applyNumberFormat="1" applyFont="1" applyBorder="1" applyAlignment="1">
      <alignment/>
    </xf>
    <xf numFmtId="173" fontId="8" fillId="0" borderId="9" xfId="15" applyNumberFormat="1" applyFont="1" applyFill="1" applyBorder="1" applyAlignment="1">
      <alignment horizontal="center"/>
    </xf>
    <xf numFmtId="173" fontId="10" fillId="0" borderId="0" xfId="15" applyNumberFormat="1" applyFont="1" applyBorder="1" applyAlignment="1" quotePrefix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BS, P&amp;L - Dec 99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63"/>
  <sheetViews>
    <sheetView tabSelected="1" workbookViewId="0" topLeftCell="A1">
      <selection activeCell="E58" sqref="E58"/>
    </sheetView>
  </sheetViews>
  <sheetFormatPr defaultColWidth="9.140625" defaultRowHeight="12.75"/>
  <cols>
    <col min="1" max="3" width="9.140625" style="2" customWidth="1"/>
    <col min="4" max="4" width="19.28125" style="2" customWidth="1"/>
    <col min="5" max="5" width="14.57421875" style="3" customWidth="1"/>
    <col min="6" max="6" width="15.8515625" style="3" customWidth="1"/>
    <col min="7" max="16384" width="9.140625" style="2" customWidth="1"/>
  </cols>
  <sheetData>
    <row r="2" ht="14.25">
      <c r="A2" s="56" t="s">
        <v>87</v>
      </c>
    </row>
    <row r="3" ht="12.75">
      <c r="A3" s="1" t="s">
        <v>88</v>
      </c>
    </row>
    <row r="4" ht="12.75">
      <c r="A4" s="1" t="s">
        <v>0</v>
      </c>
    </row>
    <row r="6" ht="12.75">
      <c r="A6" s="1" t="s">
        <v>74</v>
      </c>
    </row>
    <row r="7" ht="12.75">
      <c r="A7" s="1" t="s">
        <v>96</v>
      </c>
    </row>
    <row r="8" spans="1:6" ht="12.75">
      <c r="A8" s="2" t="s">
        <v>1</v>
      </c>
      <c r="E8" s="3" t="s">
        <v>2</v>
      </c>
      <c r="F8" s="3" t="s">
        <v>2</v>
      </c>
    </row>
    <row r="9" spans="5:6" ht="12.75">
      <c r="E9" s="4" t="s">
        <v>97</v>
      </c>
      <c r="F9" s="4" t="s">
        <v>77</v>
      </c>
    </row>
    <row r="10" spans="5:6" ht="12.75">
      <c r="E10" s="3" t="s">
        <v>4</v>
      </c>
      <c r="F10" s="3" t="s">
        <v>4</v>
      </c>
    </row>
    <row r="11" ht="12.75">
      <c r="E11" s="5"/>
    </row>
    <row r="12" spans="1:6" ht="12.75">
      <c r="A12" s="2" t="s">
        <v>5</v>
      </c>
      <c r="E12" s="5">
        <v>360632</v>
      </c>
      <c r="F12" s="3">
        <v>364717</v>
      </c>
    </row>
    <row r="13" ht="12.75">
      <c r="E13" s="5" t="s">
        <v>68</v>
      </c>
    </row>
    <row r="14" spans="1:8" ht="12.75">
      <c r="A14" s="2" t="s">
        <v>103</v>
      </c>
      <c r="E14" s="5">
        <v>649685</v>
      </c>
      <c r="F14" s="3">
        <v>649653</v>
      </c>
      <c r="H14" s="6"/>
    </row>
    <row r="15" ht="12.75">
      <c r="E15" s="5" t="s">
        <v>68</v>
      </c>
    </row>
    <row r="16" spans="1:6" ht="12.75">
      <c r="A16" s="2" t="s">
        <v>6</v>
      </c>
      <c r="E16" s="5">
        <v>1938</v>
      </c>
      <c r="F16" s="3">
        <v>1912</v>
      </c>
    </row>
    <row r="17" ht="12.75">
      <c r="E17" s="5"/>
    </row>
    <row r="18" spans="1:6" ht="12.75">
      <c r="A18" s="2" t="s">
        <v>7</v>
      </c>
      <c r="E18" s="5">
        <v>622</v>
      </c>
      <c r="F18" s="3">
        <v>622</v>
      </c>
    </row>
    <row r="19" ht="12.75">
      <c r="E19" s="5"/>
    </row>
    <row r="20" spans="1:6" ht="12.75">
      <c r="A20" s="2" t="s">
        <v>8</v>
      </c>
      <c r="E20" s="5">
        <v>386651</v>
      </c>
      <c r="F20" s="3">
        <v>386651</v>
      </c>
    </row>
    <row r="21" ht="12.75">
      <c r="E21" s="5"/>
    </row>
    <row r="22" spans="1:6" ht="12.75">
      <c r="A22" s="2" t="s">
        <v>9</v>
      </c>
      <c r="E22" s="7">
        <v>29765</v>
      </c>
      <c r="F22" s="7">
        <v>31557</v>
      </c>
    </row>
    <row r="23" spans="5:6" ht="12.75">
      <c r="E23" s="5">
        <f>SUM(E12:E22)</f>
        <v>1429293</v>
      </c>
      <c r="F23" s="5">
        <f>SUM(F12:F22)</f>
        <v>1435112</v>
      </c>
    </row>
    <row r="24" ht="12.75">
      <c r="E24" s="5"/>
    </row>
    <row r="25" spans="1:5" ht="12.75">
      <c r="A25" s="2" t="s">
        <v>10</v>
      </c>
      <c r="E25" s="5"/>
    </row>
    <row r="26" spans="2:9" ht="12.75">
      <c r="B26" s="2" t="s">
        <v>102</v>
      </c>
      <c r="E26" s="8">
        <v>23250</v>
      </c>
      <c r="F26" s="9">
        <v>31967</v>
      </c>
      <c r="H26" s="6"/>
      <c r="I26" s="6"/>
    </row>
    <row r="27" spans="2:8" ht="12.75">
      <c r="B27" s="2" t="s">
        <v>11</v>
      </c>
      <c r="E27" s="10">
        <v>6553</v>
      </c>
      <c r="F27" s="11">
        <v>5420</v>
      </c>
      <c r="H27" s="6"/>
    </row>
    <row r="28" spans="2:8" ht="12.75">
      <c r="B28" s="2" t="s">
        <v>12</v>
      </c>
      <c r="E28" s="10">
        <v>357909</v>
      </c>
      <c r="F28" s="11">
        <v>352162</v>
      </c>
      <c r="H28" s="6"/>
    </row>
    <row r="29" spans="2:8" ht="12.75">
      <c r="B29" s="2" t="s">
        <v>13</v>
      </c>
      <c r="E29" s="12">
        <f>9250+3538</f>
        <v>12788</v>
      </c>
      <c r="F29" s="13">
        <v>17112</v>
      </c>
      <c r="H29" s="14"/>
    </row>
    <row r="30" spans="5:8" ht="12.75">
      <c r="E30" s="5">
        <f>SUM(E26:E29)</f>
        <v>400500</v>
      </c>
      <c r="F30" s="3">
        <f>SUM(F26:F29)</f>
        <v>406661</v>
      </c>
      <c r="H30" s="6"/>
    </row>
    <row r="31" spans="1:5" ht="12.75">
      <c r="A31" s="2" t="s">
        <v>14</v>
      </c>
      <c r="E31" s="5"/>
    </row>
    <row r="32" spans="2:8" ht="12.75">
      <c r="B32" s="2" t="s">
        <v>15</v>
      </c>
      <c r="E32" s="8">
        <v>140678</v>
      </c>
      <c r="F32" s="9">
        <v>139327</v>
      </c>
      <c r="G32" s="6"/>
      <c r="H32" s="6"/>
    </row>
    <row r="33" spans="2:6" ht="12.75">
      <c r="B33" s="2" t="s">
        <v>16</v>
      </c>
      <c r="E33" s="10">
        <v>131873</v>
      </c>
      <c r="F33" s="11">
        <v>130563</v>
      </c>
    </row>
    <row r="34" spans="2:6" ht="12.75">
      <c r="B34" s="2" t="s">
        <v>17</v>
      </c>
      <c r="E34" s="10">
        <v>153406</v>
      </c>
      <c r="F34" s="11">
        <v>155547</v>
      </c>
    </row>
    <row r="35" spans="2:6" ht="12.75">
      <c r="B35" s="2" t="s">
        <v>24</v>
      </c>
      <c r="E35" s="12">
        <v>406912</v>
      </c>
      <c r="F35" s="13">
        <v>0</v>
      </c>
    </row>
    <row r="36" spans="5:6" ht="12.75">
      <c r="E36" s="5">
        <f>SUM(E32:E35)</f>
        <v>832869</v>
      </c>
      <c r="F36" s="3">
        <f>SUM(F32:F35)</f>
        <v>425437</v>
      </c>
    </row>
    <row r="37" ht="12.75">
      <c r="E37" s="5"/>
    </row>
    <row r="38" spans="1:6" ht="12.75">
      <c r="A38" s="2" t="s">
        <v>89</v>
      </c>
      <c r="E38" s="5">
        <f>+E30-E36</f>
        <v>-432369</v>
      </c>
      <c r="F38" s="3">
        <f>+F30-F36</f>
        <v>-18776</v>
      </c>
    </row>
    <row r="39" ht="12.75">
      <c r="E39" s="5"/>
    </row>
    <row r="40" spans="5:6" ht="13.5" thickBot="1">
      <c r="E40" s="15">
        <f>+E23+E38</f>
        <v>996924</v>
      </c>
      <c r="F40" s="16">
        <f>+F23+F38</f>
        <v>1416336</v>
      </c>
    </row>
    <row r="41" ht="13.5" thickTop="1">
      <c r="E41" s="5"/>
    </row>
    <row r="42" spans="1:5" ht="12.75">
      <c r="A42" s="1" t="s">
        <v>18</v>
      </c>
      <c r="E42" s="5"/>
    </row>
    <row r="43" spans="1:6" ht="12.75">
      <c r="A43" s="2" t="s">
        <v>19</v>
      </c>
      <c r="E43" s="8">
        <v>1015030</v>
      </c>
      <c r="F43" s="9">
        <v>1015030</v>
      </c>
    </row>
    <row r="44" spans="1:6" ht="12.75">
      <c r="A44" s="2" t="s">
        <v>20</v>
      </c>
      <c r="E44" s="12">
        <v>-155341</v>
      </c>
      <c r="F44" s="17">
        <v>-119090</v>
      </c>
    </row>
    <row r="45" spans="1:6" ht="12.75">
      <c r="A45" s="2" t="s">
        <v>21</v>
      </c>
      <c r="E45" s="3">
        <f>SUM(E43:E44)</f>
        <v>859689</v>
      </c>
      <c r="F45" s="3">
        <f>SUM(F43:F44)</f>
        <v>895940</v>
      </c>
    </row>
    <row r="47" spans="1:6" ht="12.75">
      <c r="A47" s="2" t="s">
        <v>81</v>
      </c>
      <c r="E47" s="5">
        <v>626</v>
      </c>
      <c r="F47" s="3">
        <v>692</v>
      </c>
    </row>
    <row r="48" ht="12.75">
      <c r="E48" s="5"/>
    </row>
    <row r="49" spans="1:5" ht="12.75">
      <c r="A49" s="2" t="s">
        <v>22</v>
      </c>
      <c r="E49" s="5"/>
    </row>
    <row r="50" spans="2:6" ht="12.75">
      <c r="B50" s="2" t="s">
        <v>23</v>
      </c>
      <c r="E50" s="5">
        <f>1153+5100</f>
        <v>6253</v>
      </c>
      <c r="F50" s="3">
        <v>5928</v>
      </c>
    </row>
    <row r="51" spans="2:6" ht="12.75">
      <c r="B51" s="2" t="s">
        <v>24</v>
      </c>
      <c r="E51" s="18">
        <v>0</v>
      </c>
      <c r="F51" s="3">
        <v>383429</v>
      </c>
    </row>
    <row r="52" spans="2:6" ht="12.75">
      <c r="B52" s="2" t="s">
        <v>25</v>
      </c>
      <c r="E52" s="5">
        <v>130356</v>
      </c>
      <c r="F52" s="5">
        <v>130347</v>
      </c>
    </row>
    <row r="54" spans="1:6" ht="12.75">
      <c r="A54" s="2" t="s">
        <v>26</v>
      </c>
      <c r="E54" s="19">
        <f>SUM(E45:E52)</f>
        <v>996924</v>
      </c>
      <c r="F54" s="19">
        <f>SUM(F45:F52)</f>
        <v>1416336</v>
      </c>
    </row>
    <row r="55" ht="12.75">
      <c r="G55" s="6"/>
    </row>
    <row r="56" spans="1:6" ht="13.5" thickBot="1">
      <c r="A56" s="2" t="s">
        <v>27</v>
      </c>
      <c r="E56" s="20">
        <f>(+E45-E22)/2030060*100</f>
        <v>40.88174733751712</v>
      </c>
      <c r="F56" s="20">
        <f>(+F45-F22)/2030060*100</f>
        <v>42.57918485167926</v>
      </c>
    </row>
    <row r="57" ht="13.5" thickTop="1"/>
    <row r="59" ht="12.75">
      <c r="A59" s="2" t="s">
        <v>28</v>
      </c>
    </row>
    <row r="60" ht="12.75">
      <c r="A60" s="2" t="s">
        <v>82</v>
      </c>
    </row>
    <row r="61" ht="12.75">
      <c r="A61" s="2" t="s">
        <v>71</v>
      </c>
    </row>
    <row r="62" spans="1:5" ht="12.75">
      <c r="A62" s="2" t="s">
        <v>68</v>
      </c>
      <c r="E62" s="21" t="s">
        <v>68</v>
      </c>
    </row>
    <row r="63" ht="12.75">
      <c r="A63" s="2" t="s">
        <v>68</v>
      </c>
    </row>
  </sheetData>
  <printOptions/>
  <pageMargins left="0.984251968503937" right="0.31496062992125984" top="0.4724409448818898" bottom="0.3937007874015748" header="0.5118110236220472" footer="0.3937007874015748"/>
  <pageSetup horizontalDpi="600" verticalDpi="600" orientation="portrait" paperSize="9" r:id="rId1"/>
  <headerFooter alignWithMargins="0">
    <oddFooter>&amp;C&amp;"Times New Roman,Regular"&amp;11Page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44"/>
  <sheetViews>
    <sheetView workbookViewId="0" topLeftCell="A1">
      <selection activeCell="F8" sqref="F8"/>
    </sheetView>
  </sheetViews>
  <sheetFormatPr defaultColWidth="9.140625" defaultRowHeight="12.75"/>
  <cols>
    <col min="1" max="1" width="9.140625" style="2" customWidth="1"/>
    <col min="2" max="2" width="31.28125" style="2" customWidth="1"/>
    <col min="3" max="3" width="2.28125" style="2" customWidth="1"/>
    <col min="4" max="4" width="14.00390625" style="22" customWidth="1"/>
    <col min="5" max="5" width="13.7109375" style="22" customWidth="1"/>
    <col min="6" max="6" width="13.28125" style="22" customWidth="1"/>
    <col min="7" max="7" width="12.7109375" style="22" customWidth="1"/>
    <col min="8" max="16384" width="9.140625" style="2" customWidth="1"/>
  </cols>
  <sheetData>
    <row r="1" ht="14.25">
      <c r="A1" s="56" t="str">
        <f>+'BS'!A2</f>
        <v>KARAMBUNAI CORP BHD (6461-P)</v>
      </c>
    </row>
    <row r="2" ht="12.75">
      <c r="A2" s="1" t="str">
        <f>+'BS'!A3</f>
        <v>(Formerly known as FACB Resorts Berhad)</v>
      </c>
    </row>
    <row r="3" ht="12.75">
      <c r="A3" s="1" t="s">
        <v>75</v>
      </c>
    </row>
    <row r="4" ht="12.75">
      <c r="A4" s="1" t="s">
        <v>99</v>
      </c>
    </row>
    <row r="5" ht="12.75">
      <c r="A5" s="2" t="s">
        <v>1</v>
      </c>
    </row>
    <row r="7" spans="4:7" ht="12.75">
      <c r="D7" s="23" t="s">
        <v>104</v>
      </c>
      <c r="E7" s="23" t="s">
        <v>105</v>
      </c>
      <c r="F7" s="23" t="s">
        <v>29</v>
      </c>
      <c r="G7" s="23" t="s">
        <v>30</v>
      </c>
    </row>
    <row r="8" spans="4:7" ht="12.75">
      <c r="D8" s="24" t="s">
        <v>106</v>
      </c>
      <c r="E8" s="24" t="s">
        <v>106</v>
      </c>
      <c r="F8" s="24" t="s">
        <v>94</v>
      </c>
      <c r="G8" s="24" t="str">
        <f>F8</f>
        <v>year-to-date</v>
      </c>
    </row>
    <row r="9" spans="4:7" ht="12.75">
      <c r="D9" s="24" t="s">
        <v>32</v>
      </c>
      <c r="E9" s="24" t="s">
        <v>32</v>
      </c>
      <c r="F9" s="24" t="s">
        <v>32</v>
      </c>
      <c r="G9" s="24" t="str">
        <f>+F9</f>
        <v>ended</v>
      </c>
    </row>
    <row r="10" spans="4:7" ht="15">
      <c r="D10" s="25" t="s">
        <v>97</v>
      </c>
      <c r="E10" s="25" t="s">
        <v>98</v>
      </c>
      <c r="F10" s="25" t="s">
        <v>97</v>
      </c>
      <c r="G10" s="25" t="s">
        <v>98</v>
      </c>
    </row>
    <row r="11" spans="4:7" ht="12.75">
      <c r="D11" s="26" t="s">
        <v>4</v>
      </c>
      <c r="E11" s="26" t="s">
        <v>4</v>
      </c>
      <c r="F11" s="26" t="s">
        <v>4</v>
      </c>
      <c r="G11" s="26" t="s">
        <v>4</v>
      </c>
    </row>
    <row r="13" spans="1:7" ht="12.75">
      <c r="A13" s="2" t="s">
        <v>33</v>
      </c>
      <c r="D13" s="22">
        <v>34444</v>
      </c>
      <c r="E13" s="22">
        <v>33145</v>
      </c>
      <c r="F13" s="22">
        <v>95264</v>
      </c>
      <c r="G13" s="22">
        <v>73843</v>
      </c>
    </row>
    <row r="14" spans="4:7" ht="12.75">
      <c r="D14" s="27"/>
      <c r="E14" s="27"/>
      <c r="F14" s="27"/>
      <c r="G14" s="27"/>
    </row>
    <row r="15" spans="1:8" ht="12.75">
      <c r="A15" s="2" t="s">
        <v>34</v>
      </c>
      <c r="C15" s="28"/>
      <c r="D15" s="22">
        <v>-37462</v>
      </c>
      <c r="E15" s="29">
        <v>-32582</v>
      </c>
      <c r="F15" s="22">
        <v>-101564</v>
      </c>
      <c r="G15" s="29">
        <v>-84414</v>
      </c>
      <c r="H15" s="2" t="s">
        <v>68</v>
      </c>
    </row>
    <row r="16" spans="4:7" ht="12.75">
      <c r="D16" s="27"/>
      <c r="E16" s="27"/>
      <c r="F16" s="27"/>
      <c r="G16" s="27"/>
    </row>
    <row r="17" spans="1:7" ht="12.75">
      <c r="A17" s="2" t="s">
        <v>35</v>
      </c>
      <c r="D17" s="30">
        <v>449</v>
      </c>
      <c r="E17" s="30">
        <v>919</v>
      </c>
      <c r="F17" s="30">
        <v>1133</v>
      </c>
      <c r="G17" s="30">
        <v>2161</v>
      </c>
    </row>
    <row r="18" spans="4:7" ht="12.75">
      <c r="D18" s="27"/>
      <c r="E18" s="27"/>
      <c r="F18" s="27"/>
      <c r="G18" s="27"/>
    </row>
    <row r="19" spans="1:7" ht="12.75">
      <c r="A19" s="2" t="s">
        <v>95</v>
      </c>
      <c r="D19" s="22">
        <f>SUM(D13:D17)</f>
        <v>-2569</v>
      </c>
      <c r="E19" s="22">
        <f>SUM(E13:E17)</f>
        <v>1482</v>
      </c>
      <c r="F19" s="22">
        <f>SUM(F13:F17)</f>
        <v>-5167</v>
      </c>
      <c r="G19" s="22">
        <f>SUM(G13:G17)</f>
        <v>-8410</v>
      </c>
    </row>
    <row r="20" spans="4:7" ht="12.75">
      <c r="D20" s="27"/>
      <c r="E20" s="27"/>
      <c r="F20" s="27"/>
      <c r="G20" s="27"/>
    </row>
    <row r="21" spans="1:7" ht="12.75">
      <c r="A21" s="2" t="s">
        <v>36</v>
      </c>
      <c r="D21" s="22">
        <v>-10047</v>
      </c>
      <c r="E21" s="22">
        <v>-10266</v>
      </c>
      <c r="F21" s="22">
        <v>-30712</v>
      </c>
      <c r="G21" s="22">
        <v>-30958</v>
      </c>
    </row>
    <row r="22" spans="5:7" ht="12.75">
      <c r="E22" s="27"/>
      <c r="G22" s="27"/>
    </row>
    <row r="23" spans="1:7" ht="12.75">
      <c r="A23" s="2" t="s">
        <v>37</v>
      </c>
      <c r="D23" s="22">
        <v>47</v>
      </c>
      <c r="E23" s="22">
        <v>6</v>
      </c>
      <c r="F23" s="22">
        <v>31</v>
      </c>
      <c r="G23" s="22">
        <v>6</v>
      </c>
    </row>
    <row r="24" spans="4:7" ht="12.75">
      <c r="D24" s="30"/>
      <c r="E24" s="31"/>
      <c r="F24" s="30"/>
      <c r="G24" s="31"/>
    </row>
    <row r="25" spans="1:7" ht="12.75">
      <c r="A25" s="2" t="s">
        <v>38</v>
      </c>
      <c r="D25" s="22">
        <f>SUM(D19:D23)</f>
        <v>-12569</v>
      </c>
      <c r="E25" s="22">
        <f>SUM(E19:E23)</f>
        <v>-8778</v>
      </c>
      <c r="F25" s="22">
        <f>SUM(F19:F23)</f>
        <v>-35848</v>
      </c>
      <c r="G25" s="22">
        <f>SUM(G19:G23)</f>
        <v>-39362</v>
      </c>
    </row>
    <row r="26" spans="5:7" ht="12.75">
      <c r="E26" s="27"/>
      <c r="G26" s="27"/>
    </row>
    <row r="27" spans="1:7" ht="12.75">
      <c r="A27" s="2" t="s">
        <v>17</v>
      </c>
      <c r="D27" s="22">
        <v>-10</v>
      </c>
      <c r="E27" s="22">
        <v>0</v>
      </c>
      <c r="F27" s="22">
        <v>-6</v>
      </c>
      <c r="G27" s="22">
        <v>-7</v>
      </c>
    </row>
    <row r="28" spans="4:7" ht="12.75">
      <c r="D28" s="30"/>
      <c r="E28" s="31"/>
      <c r="F28" s="30"/>
      <c r="G28" s="31"/>
    </row>
    <row r="29" spans="1:7" ht="12.75">
      <c r="A29" s="2" t="s">
        <v>39</v>
      </c>
      <c r="D29" s="22">
        <f>SUM(D25:D27)</f>
        <v>-12579</v>
      </c>
      <c r="E29" s="22">
        <f>SUM(E25:E27)</f>
        <v>-8778</v>
      </c>
      <c r="F29" s="22">
        <f>SUM(F25:F27)</f>
        <v>-35854</v>
      </c>
      <c r="G29" s="22">
        <f>SUM(G25:G27)</f>
        <v>-39369</v>
      </c>
    </row>
    <row r="30" spans="5:7" ht="12.75">
      <c r="E30" s="27"/>
      <c r="G30" s="27"/>
    </row>
    <row r="31" spans="1:7" ht="12.75">
      <c r="A31" s="2" t="s">
        <v>40</v>
      </c>
      <c r="D31" s="22">
        <v>6</v>
      </c>
      <c r="E31" s="22">
        <v>62</v>
      </c>
      <c r="F31" s="22">
        <v>67</v>
      </c>
      <c r="G31" s="22">
        <v>118</v>
      </c>
    </row>
    <row r="32" spans="4:9" ht="12.75">
      <c r="D32" s="27"/>
      <c r="E32" s="27"/>
      <c r="F32" s="27"/>
      <c r="G32" s="27"/>
      <c r="I32" s="2" t="s">
        <v>68</v>
      </c>
    </row>
    <row r="33" spans="1:7" ht="13.5" thickBot="1">
      <c r="A33" s="2" t="s">
        <v>72</v>
      </c>
      <c r="D33" s="32">
        <f>SUM(D29:D31)</f>
        <v>-12573</v>
      </c>
      <c r="E33" s="32">
        <f>SUM(E29:E31)</f>
        <v>-8716</v>
      </c>
      <c r="F33" s="32">
        <f>SUM(F29:F31)</f>
        <v>-35787</v>
      </c>
      <c r="G33" s="32">
        <f>SUM(G29:G31)</f>
        <v>-39251</v>
      </c>
    </row>
    <row r="34" spans="4:7" ht="13.5" thickTop="1">
      <c r="D34" s="27"/>
      <c r="E34" s="27"/>
      <c r="F34" s="27"/>
      <c r="G34" s="27"/>
    </row>
    <row r="35" spans="4:7" ht="12.75">
      <c r="D35" s="27"/>
      <c r="E35" s="27"/>
      <c r="F35" s="27"/>
      <c r="G35" s="27"/>
    </row>
    <row r="36" spans="1:7" ht="12.75">
      <c r="A36" s="2" t="s">
        <v>41</v>
      </c>
      <c r="D36" s="27"/>
      <c r="E36" s="27"/>
      <c r="F36" s="27"/>
      <c r="G36" s="27"/>
    </row>
    <row r="37" spans="2:7" ht="12.75">
      <c r="B37" s="2" t="s">
        <v>42</v>
      </c>
      <c r="D37" s="33">
        <f>+D33/2030060*100</f>
        <v>-0.6193413002571353</v>
      </c>
      <c r="E37" s="33">
        <f>+E33/2030060*100</f>
        <v>-0.42934691585470375</v>
      </c>
      <c r="F37" s="33">
        <f>+F33/2030060*100</f>
        <v>-1.76285429987291</v>
      </c>
      <c r="G37" s="33">
        <f>+G33/2030060*100</f>
        <v>-1.9334896505522003</v>
      </c>
    </row>
    <row r="38" spans="2:7" ht="13.5" thickBot="1">
      <c r="B38" s="2" t="s">
        <v>43</v>
      </c>
      <c r="D38" s="34" t="s">
        <v>44</v>
      </c>
      <c r="E38" s="34" t="s">
        <v>44</v>
      </c>
      <c r="F38" s="34" t="s">
        <v>44</v>
      </c>
      <c r="G38" s="34" t="s">
        <v>44</v>
      </c>
    </row>
    <row r="39" ht="13.5" thickTop="1"/>
    <row r="42" ht="12.75">
      <c r="A42" s="2" t="s">
        <v>92</v>
      </c>
    </row>
    <row r="43" ht="12.75">
      <c r="A43" s="2" t="s">
        <v>82</v>
      </c>
    </row>
    <row r="44" ht="12.75">
      <c r="A44" s="2" t="s">
        <v>71</v>
      </c>
    </row>
  </sheetData>
  <printOptions/>
  <pageMargins left="0.72" right="0.5118110236220472" top="0.984251968503937" bottom="0.3937007874015748" header="0.5118110236220472" footer="0.3937007874015748"/>
  <pageSetup horizontalDpi="600" verticalDpi="600" orientation="portrait" paperSize="9" scale="95" r:id="rId1"/>
  <headerFooter alignWithMargins="0">
    <oddFooter>&amp;C&amp;"Times New Roman,Regular"&amp;12Page 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"/>
  <sheetViews>
    <sheetView workbookViewId="0" topLeftCell="A1">
      <selection activeCell="B27" sqref="B27"/>
    </sheetView>
  </sheetViews>
  <sheetFormatPr defaultColWidth="8.28125" defaultRowHeight="15" customHeight="1"/>
  <cols>
    <col min="1" max="1" width="26.421875" style="37" customWidth="1"/>
    <col min="2" max="3" width="12.00390625" style="37" customWidth="1"/>
    <col min="4" max="4" width="11.28125" style="37" customWidth="1"/>
    <col min="5" max="5" width="12.8515625" style="37" customWidth="1"/>
    <col min="6" max="6" width="15.57421875" style="37" customWidth="1"/>
    <col min="7" max="7" width="2.28125" style="37" customWidth="1"/>
    <col min="8" max="8" width="12.00390625" style="37" customWidth="1"/>
    <col min="9" max="16384" width="8.28125" style="37" customWidth="1"/>
  </cols>
  <sheetData>
    <row r="1" s="28" customFormat="1" ht="15" customHeight="1">
      <c r="A1" s="57" t="str">
        <f>+'BS'!A2</f>
        <v>KARAMBUNAI CORP BHD (6461-P)</v>
      </c>
    </row>
    <row r="2" s="28" customFormat="1" ht="15" customHeight="1">
      <c r="A2" s="35" t="str">
        <f>+'BS'!A3</f>
        <v>(Formerly known as FACB Resorts Berhad)</v>
      </c>
    </row>
    <row r="3" s="28" customFormat="1" ht="15" customHeight="1">
      <c r="A3" s="35" t="s">
        <v>73</v>
      </c>
    </row>
    <row r="4" s="28" customFormat="1" ht="15" customHeight="1">
      <c r="A4" s="35" t="s">
        <v>100</v>
      </c>
    </row>
    <row r="5" spans="1:7" ht="15" customHeight="1">
      <c r="A5" s="28" t="s">
        <v>1</v>
      </c>
      <c r="B5" s="36"/>
      <c r="C5" s="36"/>
      <c r="D5" s="36"/>
      <c r="E5" s="36"/>
      <c r="F5" s="36"/>
      <c r="G5" s="36"/>
    </row>
    <row r="6" spans="1:7" ht="15" customHeight="1">
      <c r="A6" s="36"/>
      <c r="B6" s="36"/>
      <c r="C6" s="38" t="s">
        <v>45</v>
      </c>
      <c r="D6" s="38" t="s">
        <v>45</v>
      </c>
      <c r="E6" s="36"/>
      <c r="F6" s="36"/>
      <c r="G6" s="36"/>
    </row>
    <row r="7" spans="2:5" ht="15" customHeight="1">
      <c r="B7" s="38" t="s">
        <v>46</v>
      </c>
      <c r="C7" s="38" t="s">
        <v>47</v>
      </c>
      <c r="D7" s="38" t="s">
        <v>47</v>
      </c>
      <c r="E7" s="39" t="s">
        <v>48</v>
      </c>
    </row>
    <row r="8" spans="1:7" ht="15" customHeight="1">
      <c r="A8" s="40"/>
      <c r="B8" s="41" t="s">
        <v>49</v>
      </c>
      <c r="C8" s="41" t="s">
        <v>50</v>
      </c>
      <c r="D8" s="41" t="s">
        <v>51</v>
      </c>
      <c r="E8" s="41" t="s">
        <v>52</v>
      </c>
      <c r="F8" s="41" t="s">
        <v>53</v>
      </c>
      <c r="G8" s="42"/>
    </row>
    <row r="9" spans="1:7" ht="15" customHeight="1">
      <c r="A9" s="43"/>
      <c r="B9" s="42" t="s">
        <v>4</v>
      </c>
      <c r="C9" s="42" t="s">
        <v>4</v>
      </c>
      <c r="D9" s="42" t="s">
        <v>4</v>
      </c>
      <c r="E9" s="42" t="s">
        <v>4</v>
      </c>
      <c r="F9" s="42" t="s">
        <v>4</v>
      </c>
      <c r="G9" s="42"/>
    </row>
    <row r="10" spans="2:4" ht="15" customHeight="1">
      <c r="B10" s="38"/>
      <c r="C10" s="44"/>
      <c r="D10" s="45"/>
    </row>
    <row r="11" spans="1:6" ht="15" customHeight="1">
      <c r="A11" s="37" t="s">
        <v>83</v>
      </c>
      <c r="B11" s="46">
        <v>1015030</v>
      </c>
      <c r="C11" s="46">
        <v>111536</v>
      </c>
      <c r="D11" s="47">
        <v>5894</v>
      </c>
      <c r="E11" s="47">
        <v>-179119</v>
      </c>
      <c r="F11" s="46">
        <f>SUM(B11:E11)</f>
        <v>953341</v>
      </c>
    </row>
    <row r="12" spans="2:4" ht="15" customHeight="1">
      <c r="B12" s="38"/>
      <c r="C12" s="44"/>
      <c r="D12" s="45"/>
    </row>
    <row r="13" spans="1:8" ht="15" customHeight="1">
      <c r="A13" s="37" t="s">
        <v>54</v>
      </c>
      <c r="B13" s="48">
        <v>0</v>
      </c>
      <c r="C13" s="48">
        <v>0</v>
      </c>
      <c r="D13" s="49">
        <v>-366</v>
      </c>
      <c r="E13" s="49">
        <v>-57035</v>
      </c>
      <c r="F13" s="49">
        <f>SUM(B13:E13)</f>
        <v>-57401</v>
      </c>
      <c r="H13" s="38" t="s">
        <v>68</v>
      </c>
    </row>
    <row r="14" spans="2:8" ht="15" customHeight="1">
      <c r="B14" s="50"/>
      <c r="C14" s="50"/>
      <c r="D14" s="51"/>
      <c r="E14" s="51"/>
      <c r="F14" s="50"/>
      <c r="H14" s="38"/>
    </row>
    <row r="15" spans="1:6" ht="15" customHeight="1">
      <c r="A15" s="37" t="s">
        <v>78</v>
      </c>
      <c r="B15" s="37">
        <f>SUM(B11:B14)</f>
        <v>1015030</v>
      </c>
      <c r="C15" s="37">
        <f>SUM(C11:C14)</f>
        <v>111536</v>
      </c>
      <c r="D15" s="37">
        <f>SUM(D11:D14)</f>
        <v>5528</v>
      </c>
      <c r="E15" s="45">
        <f>SUM(E11:E14)</f>
        <v>-236154</v>
      </c>
      <c r="F15" s="37">
        <f>SUM(F11:F14)</f>
        <v>895940</v>
      </c>
    </row>
    <row r="17" spans="1:8" ht="15" customHeight="1">
      <c r="A17" s="37" t="s">
        <v>107</v>
      </c>
      <c r="B17" s="49">
        <v>0</v>
      </c>
      <c r="C17" s="49">
        <v>0</v>
      </c>
      <c r="D17" s="49">
        <v>-464</v>
      </c>
      <c r="E17" s="49">
        <f>'IS'!F33</f>
        <v>-35787</v>
      </c>
      <c r="F17" s="49">
        <f>SUM(B17:E17)</f>
        <v>-36251</v>
      </c>
      <c r="H17" s="37" t="s">
        <v>68</v>
      </c>
    </row>
    <row r="18" spans="2:6" ht="15" customHeight="1">
      <c r="B18" s="52"/>
      <c r="C18" s="52"/>
      <c r="D18" s="52"/>
      <c r="E18" s="52"/>
      <c r="F18" s="52"/>
    </row>
    <row r="19" spans="1:8" ht="15" customHeight="1" thickBot="1">
      <c r="A19" s="37" t="s">
        <v>101</v>
      </c>
      <c r="B19" s="53">
        <f>SUM(B15:B18)</f>
        <v>1015030</v>
      </c>
      <c r="C19" s="53">
        <f>SUM(C15:C18)</f>
        <v>111536</v>
      </c>
      <c r="D19" s="53">
        <f>SUM(D15:D18)</f>
        <v>5064</v>
      </c>
      <c r="E19" s="54">
        <f>SUM(E15:E18)</f>
        <v>-271941</v>
      </c>
      <c r="F19" s="53">
        <f>SUM(F15:F18)</f>
        <v>859689</v>
      </c>
      <c r="G19" s="46"/>
      <c r="H19" s="55" t="s">
        <v>68</v>
      </c>
    </row>
    <row r="20" ht="15" customHeight="1" thickTop="1"/>
    <row r="21" spans="2:6" ht="15" customHeight="1">
      <c r="B21" s="52"/>
      <c r="C21" s="52"/>
      <c r="D21" s="52"/>
      <c r="E21" s="52"/>
      <c r="F21" s="52"/>
    </row>
    <row r="22" ht="15" customHeight="1">
      <c r="G22" s="46"/>
    </row>
    <row r="25" spans="1:2" ht="15" customHeight="1">
      <c r="A25" s="2" t="s">
        <v>108</v>
      </c>
      <c r="B25" s="28"/>
    </row>
    <row r="26" spans="1:2" ht="15" customHeight="1">
      <c r="A26" s="2" t="s">
        <v>82</v>
      </c>
      <c r="B26" s="28"/>
    </row>
    <row r="27" ht="15" customHeight="1">
      <c r="A27" s="2" t="s">
        <v>71</v>
      </c>
    </row>
  </sheetData>
  <printOptions/>
  <pageMargins left="0.984251968503937" right="0.5118110236220472" top="0.984251968503937" bottom="0.5905511811023623" header="0.5118110236220472" footer="0.7480314960629921"/>
  <pageSetup fitToHeight="1" fitToWidth="1" horizontalDpi="600" verticalDpi="600" orientation="portrait" r:id="rId1"/>
  <headerFooter alignWithMargins="0">
    <oddFooter>&amp;C&amp;"Times New Roman Special G1,Regular"&amp;11Page 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4"/>
  <sheetViews>
    <sheetView workbookViewId="0" topLeftCell="A1">
      <selection activeCell="D15" sqref="D15"/>
    </sheetView>
  </sheetViews>
  <sheetFormatPr defaultColWidth="9.140625" defaultRowHeight="12.75"/>
  <cols>
    <col min="1" max="3" width="9.140625" style="2" customWidth="1"/>
    <col min="4" max="4" width="26.140625" style="2" customWidth="1"/>
    <col min="5" max="5" width="2.421875" style="2" customWidth="1"/>
    <col min="6" max="6" width="14.7109375" style="3" customWidth="1"/>
    <col min="7" max="7" width="2.140625" style="3" customWidth="1"/>
    <col min="8" max="8" width="16.00390625" style="3" customWidth="1"/>
    <col min="9" max="9" width="10.28125" style="3" customWidth="1"/>
    <col min="10" max="10" width="1.7109375" style="2" customWidth="1"/>
    <col min="11" max="11" width="10.28125" style="3" hidden="1" customWidth="1"/>
    <col min="12" max="16384" width="9.140625" style="2" customWidth="1"/>
  </cols>
  <sheetData>
    <row r="1" ht="14.25">
      <c r="A1" s="56" t="str">
        <f>+'BS'!A2</f>
        <v>KARAMBUNAI CORP BHD (6461-P)</v>
      </c>
    </row>
    <row r="2" ht="12.75">
      <c r="A2" s="1" t="str">
        <f>+'BS'!A3</f>
        <v>(Formerly known as FACB Resorts Berhad)</v>
      </c>
    </row>
    <row r="3" ht="12.75">
      <c r="A3" s="1" t="s">
        <v>76</v>
      </c>
    </row>
    <row r="4" ht="12.75">
      <c r="A4" s="35" t="s">
        <v>100</v>
      </c>
    </row>
    <row r="5" ht="12.75">
      <c r="A5" s="2" t="s">
        <v>1</v>
      </c>
    </row>
    <row r="6" spans="6:11" ht="12.75">
      <c r="F6" s="59" t="s">
        <v>29</v>
      </c>
      <c r="G6" s="59"/>
      <c r="H6" s="59" t="s">
        <v>30</v>
      </c>
      <c r="I6" s="59"/>
      <c r="K6" s="3" t="s">
        <v>30</v>
      </c>
    </row>
    <row r="7" spans="6:11" ht="12.75">
      <c r="F7" s="59" t="s">
        <v>94</v>
      </c>
      <c r="G7" s="59"/>
      <c r="H7" s="59" t="str">
        <f>F7</f>
        <v>year-to-date</v>
      </c>
      <c r="I7" s="59"/>
      <c r="K7" s="3" t="s">
        <v>31</v>
      </c>
    </row>
    <row r="8" spans="6:11" ht="12.75">
      <c r="F8" s="59" t="s">
        <v>32</v>
      </c>
      <c r="G8" s="59"/>
      <c r="H8" s="59" t="str">
        <f>+F8</f>
        <v>ended</v>
      </c>
      <c r="I8" s="59"/>
      <c r="K8" s="3" t="s">
        <v>32</v>
      </c>
    </row>
    <row r="9" spans="6:11" ht="15">
      <c r="F9" s="64" t="s">
        <v>97</v>
      </c>
      <c r="G9" s="59"/>
      <c r="H9" s="64" t="s">
        <v>98</v>
      </c>
      <c r="I9" s="58"/>
      <c r="K9" s="4" t="s">
        <v>3</v>
      </c>
    </row>
    <row r="10" spans="6:11" ht="12.75">
      <c r="F10" s="59" t="s">
        <v>4</v>
      </c>
      <c r="G10" s="59"/>
      <c r="H10" s="59" t="s">
        <v>4</v>
      </c>
      <c r="I10" s="59"/>
      <c r="K10" s="3" t="s">
        <v>4</v>
      </c>
    </row>
    <row r="12" spans="1:11" ht="12.75">
      <c r="A12" s="2" t="s">
        <v>38</v>
      </c>
      <c r="F12" s="5">
        <f>'IS'!F25</f>
        <v>-35848</v>
      </c>
      <c r="H12" s="5">
        <v>-39362</v>
      </c>
      <c r="K12" s="3">
        <v>-76373</v>
      </c>
    </row>
    <row r="13" spans="6:8" ht="12.75">
      <c r="F13" s="5"/>
      <c r="H13" s="5"/>
    </row>
    <row r="14" spans="1:8" ht="12.75">
      <c r="A14" s="2" t="s">
        <v>55</v>
      </c>
      <c r="F14" s="5"/>
      <c r="H14" s="5"/>
    </row>
    <row r="15" spans="2:11" ht="12.75">
      <c r="B15" s="2" t="s">
        <v>56</v>
      </c>
      <c r="F15" s="5">
        <v>40350</v>
      </c>
      <c r="H15" s="5">
        <v>35607</v>
      </c>
      <c r="K15" s="3">
        <v>33236</v>
      </c>
    </row>
    <row r="16" spans="6:11" ht="12.75">
      <c r="F16" s="7"/>
      <c r="G16" s="59"/>
      <c r="H16" s="7"/>
      <c r="I16" s="59"/>
      <c r="K16" s="60"/>
    </row>
    <row r="17" spans="1:11" ht="12.75">
      <c r="A17" s="2" t="s">
        <v>57</v>
      </c>
      <c r="F17" s="5">
        <f>SUM(F12:F15)</f>
        <v>4502</v>
      </c>
      <c r="H17" s="3">
        <f>SUM(H12:H15)</f>
        <v>-3755</v>
      </c>
      <c r="K17" s="3">
        <f>SUM(K12:K15)</f>
        <v>-43137</v>
      </c>
    </row>
    <row r="18" ht="12.75">
      <c r="F18" s="5"/>
    </row>
    <row r="19" spans="1:12" ht="12.75">
      <c r="A19" s="2" t="s">
        <v>58</v>
      </c>
      <c r="F19" s="5"/>
      <c r="L19" s="6"/>
    </row>
    <row r="20" spans="2:11" ht="12.75">
      <c r="B20" s="2" t="s">
        <v>59</v>
      </c>
      <c r="F20" s="5">
        <v>-6879</v>
      </c>
      <c r="H20" s="3">
        <v>826</v>
      </c>
      <c r="I20" s="3" t="s">
        <v>68</v>
      </c>
      <c r="K20" s="3">
        <v>32081</v>
      </c>
    </row>
    <row r="21" spans="2:11" ht="12.75">
      <c r="B21" s="2" t="s">
        <v>60</v>
      </c>
      <c r="F21" s="18">
        <v>-5869</v>
      </c>
      <c r="G21" s="59"/>
      <c r="H21" s="59">
        <v>-479</v>
      </c>
      <c r="I21" s="59" t="s">
        <v>68</v>
      </c>
      <c r="K21" s="60">
        <v>3737</v>
      </c>
    </row>
    <row r="22" spans="2:11" ht="12.75">
      <c r="B22" s="2" t="s">
        <v>70</v>
      </c>
      <c r="F22" s="7">
        <v>8710</v>
      </c>
      <c r="G22" s="59"/>
      <c r="H22" s="60">
        <v>-3596</v>
      </c>
      <c r="I22" s="59"/>
      <c r="K22" s="59"/>
    </row>
    <row r="23" spans="1:11" ht="12.75">
      <c r="A23" s="2" t="s">
        <v>90</v>
      </c>
      <c r="F23" s="5">
        <f>SUM(F17:F22)</f>
        <v>464</v>
      </c>
      <c r="H23" s="3">
        <f>SUM(H17:H22)</f>
        <v>-7004</v>
      </c>
      <c r="K23" s="3">
        <f>SUM(K17:K21)</f>
        <v>-7319</v>
      </c>
    </row>
    <row r="24" spans="1:8" ht="12.75">
      <c r="A24" s="2" t="s">
        <v>86</v>
      </c>
      <c r="F24" s="5">
        <v>0</v>
      </c>
      <c r="H24" s="3">
        <v>1051</v>
      </c>
    </row>
    <row r="25" spans="1:11" ht="12.75">
      <c r="A25" s="2" t="s">
        <v>61</v>
      </c>
      <c r="F25" s="7">
        <v>-355</v>
      </c>
      <c r="G25" s="59"/>
      <c r="H25" s="59">
        <v>-470</v>
      </c>
      <c r="I25" s="59"/>
      <c r="K25" s="60">
        <v>-226</v>
      </c>
    </row>
    <row r="26" spans="6:11" ht="12.75">
      <c r="F26" s="7">
        <f>SUM(F23:F25)</f>
        <v>109</v>
      </c>
      <c r="G26" s="59"/>
      <c r="H26" s="19">
        <f>SUM(H23:H25)</f>
        <v>-6423</v>
      </c>
      <c r="I26" s="59"/>
      <c r="K26" s="60">
        <f>SUM(K23:K25)</f>
        <v>-7545</v>
      </c>
    </row>
    <row r="27" spans="1:6" ht="12.75">
      <c r="A27" s="2" t="s">
        <v>62</v>
      </c>
      <c r="F27" s="5"/>
    </row>
    <row r="28" spans="2:11" ht="12.75">
      <c r="B28" s="2" t="s">
        <v>79</v>
      </c>
      <c r="F28" s="18">
        <v>-4252</v>
      </c>
      <c r="G28" s="59"/>
      <c r="H28" s="59">
        <v>-2276</v>
      </c>
      <c r="I28" s="59" t="s">
        <v>68</v>
      </c>
      <c r="K28" s="59">
        <v>-2828</v>
      </c>
    </row>
    <row r="29" spans="2:11" ht="12.75">
      <c r="B29" s="2" t="s">
        <v>80</v>
      </c>
      <c r="F29" s="61">
        <v>57</v>
      </c>
      <c r="G29" s="62"/>
      <c r="H29" s="62">
        <v>9</v>
      </c>
      <c r="I29" s="62" t="s">
        <v>68</v>
      </c>
      <c r="K29" s="59">
        <v>126</v>
      </c>
    </row>
    <row r="30" spans="1:11" ht="12.75">
      <c r="A30" s="2" t="s">
        <v>63</v>
      </c>
      <c r="F30" s="63">
        <f>SUM(F28:F29)</f>
        <v>-4195</v>
      </c>
      <c r="G30" s="59"/>
      <c r="H30" s="19">
        <f>SUM(H28:H29)</f>
        <v>-2267</v>
      </c>
      <c r="I30" s="59"/>
      <c r="K30" s="19">
        <f>SUM(K28:K29)</f>
        <v>-2702</v>
      </c>
    </row>
    <row r="31" ht="12.75">
      <c r="F31" s="5"/>
    </row>
    <row r="32" spans="1:6" ht="12.75">
      <c r="A32" s="2" t="s">
        <v>64</v>
      </c>
      <c r="F32" s="5"/>
    </row>
    <row r="33" spans="2:11" ht="12.75">
      <c r="B33" s="2" t="s">
        <v>65</v>
      </c>
      <c r="F33" s="5">
        <v>0</v>
      </c>
      <c r="H33" s="3">
        <v>7000</v>
      </c>
      <c r="K33" s="3">
        <v>7000</v>
      </c>
    </row>
    <row r="34" spans="2:11" ht="12.75">
      <c r="B34" s="2" t="s">
        <v>66</v>
      </c>
      <c r="F34" s="5">
        <v>-1519</v>
      </c>
      <c r="H34" s="3">
        <v>-2187</v>
      </c>
      <c r="I34" s="3" t="s">
        <v>68</v>
      </c>
      <c r="K34" s="3">
        <v>-59024</v>
      </c>
    </row>
    <row r="35" spans="1:11" ht="12.75">
      <c r="A35" s="2" t="s">
        <v>91</v>
      </c>
      <c r="F35" s="63">
        <f>SUM(F33:F34)</f>
        <v>-1519</v>
      </c>
      <c r="G35" s="59"/>
      <c r="H35" s="19">
        <f>SUM(H33:H34)</f>
        <v>4813</v>
      </c>
      <c r="I35" s="59"/>
      <c r="K35" s="19">
        <f>SUM(K33:K34)</f>
        <v>-52024</v>
      </c>
    </row>
    <row r="36" ht="12.75">
      <c r="F36" s="5"/>
    </row>
    <row r="37" spans="1:11" ht="12.75">
      <c r="A37" s="2" t="s">
        <v>67</v>
      </c>
      <c r="E37" s="2" t="s">
        <v>68</v>
      </c>
      <c r="F37" s="5">
        <f>+F26+F30+F35</f>
        <v>-5605</v>
      </c>
      <c r="H37" s="3">
        <f>+H26+H30+H35</f>
        <v>-3877</v>
      </c>
      <c r="K37" s="3">
        <f>+K26+K30+K35</f>
        <v>-62271</v>
      </c>
    </row>
    <row r="38" ht="12.75">
      <c r="F38" s="5"/>
    </row>
    <row r="39" spans="1:11" ht="12.75">
      <c r="A39" s="2" t="s">
        <v>84</v>
      </c>
      <c r="F39" s="5">
        <v>-5798</v>
      </c>
      <c r="H39" s="3">
        <v>-10796</v>
      </c>
      <c r="K39" s="3">
        <v>50917</v>
      </c>
    </row>
    <row r="40" ht="12.75">
      <c r="F40" s="5"/>
    </row>
    <row r="41" spans="1:11" ht="12.75">
      <c r="A41" s="2" t="s">
        <v>69</v>
      </c>
      <c r="F41" s="5">
        <v>-303</v>
      </c>
      <c r="H41" s="3">
        <v>296</v>
      </c>
      <c r="I41" s="3" t="s">
        <v>68</v>
      </c>
      <c r="K41" s="3">
        <v>558</v>
      </c>
    </row>
    <row r="42" ht="12.75">
      <c r="F42" s="5"/>
    </row>
    <row r="43" spans="1:11" ht="13.5" thickBot="1">
      <c r="A43" s="2" t="s">
        <v>85</v>
      </c>
      <c r="F43" s="15">
        <f>SUM(F37:F41)</f>
        <v>-11706</v>
      </c>
      <c r="G43" s="59"/>
      <c r="H43" s="16">
        <f>SUM(H37:H41)</f>
        <v>-14377</v>
      </c>
      <c r="I43" s="59"/>
      <c r="K43" s="16">
        <f>SUM(K37:K41)</f>
        <v>-10796</v>
      </c>
    </row>
    <row r="44" ht="13.5" thickTop="1">
      <c r="F44" s="5"/>
    </row>
    <row r="45" ht="12.75">
      <c r="F45" s="5"/>
    </row>
    <row r="46" ht="12.75">
      <c r="F46" s="5"/>
    </row>
    <row r="47" spans="1:6" ht="12.75">
      <c r="A47" s="2" t="s">
        <v>93</v>
      </c>
      <c r="F47" s="5"/>
    </row>
    <row r="48" spans="1:6" ht="12.75">
      <c r="A48" s="2" t="s">
        <v>82</v>
      </c>
      <c r="F48" s="5"/>
    </row>
    <row r="49" spans="1:6" ht="12.75">
      <c r="A49" s="2" t="s">
        <v>71</v>
      </c>
      <c r="F49" s="5"/>
    </row>
    <row r="50" ht="12.75">
      <c r="F50" s="5"/>
    </row>
    <row r="51" ht="12.75">
      <c r="F51" s="5"/>
    </row>
    <row r="52" ht="12.75">
      <c r="F52" s="5"/>
    </row>
    <row r="53" ht="12.75">
      <c r="F53" s="5"/>
    </row>
    <row r="54" ht="12.75">
      <c r="F54" s="5"/>
    </row>
  </sheetData>
  <printOptions/>
  <pageMargins left="0.5905511811023623" right="0.35433070866141736" top="0.5905511811023623" bottom="0.5905511811023623" header="0.5118110236220472" footer="0.5118110236220472"/>
  <pageSetup fitToHeight="1" fitToWidth="1" horizontalDpi="600" verticalDpi="600" orientation="portrait" paperSize="9" scale="94" r:id="rId1"/>
  <headerFooter alignWithMargins="0">
    <oddFooter>&amp;C&amp;"Times New Roman Special G1,Regular"&amp;11Page  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FACB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FACB BERHAD</dc:creator>
  <cp:keywords/>
  <dc:description/>
  <cp:lastModifiedBy>Louis Koo</cp:lastModifiedBy>
  <cp:lastPrinted>2005-02-24T08:53:03Z</cp:lastPrinted>
  <dcterms:created xsi:type="dcterms:W3CDTF">2003-05-30T02:44:22Z</dcterms:created>
  <dcterms:modified xsi:type="dcterms:W3CDTF">2004-08-12T04:49:32Z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